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ummary" state="visible" r:id="rId5"/>
    <sheet sheetId="3" name="Self-assessment" state="visible" r:id="rId6"/>
  </sheets>
  <definedNames>
    <definedName name="_xlnm.Print_Titles" localSheetId="2">'Self-assessment'!$4:$4</definedName>
  </definedNames>
  <calcPr calcId="171027" fullCalcOnLoad="1"/>
</workbook>
</file>

<file path=xl/sharedStrings.xml><?xml version="1.0" encoding="utf-8"?>
<sst xmlns="http://schemas.openxmlformats.org/spreadsheetml/2006/main" count="205" uniqueCount="203">
  <si>
    <t>ISO 22301 self-assessment checklist (ISO 22301:2019)</t>
  </si>
  <si>
    <t>Sovereign Secure Ltd  |  Version: October 2026  |  Free to use and adapt within your organisation</t>
  </si>
  <si>
    <t>What this is</t>
  </si>
  <si>
    <t>A self-assessment checklist for a business continuity management system (BCMS) against ISO 22301:2019, including its 2024 climate change amendment. It covers clauses 4 to 10 in 31 lines, with what good looks like, the evidence to have ready and a 0 to 3 score for each line. Use it as a first pass before a gap analysis; it matches the checklist on our ISO 22301 certification page.</t>
  </si>
  <si>
    <t>Read the guide</t>
  </si>
  <si>
    <t>https://sovereignsecure.co.uk/iso-22301-certification/#iso-22301-gap-analysis-and-checklist</t>
  </si>
  <si>
    <t>What is in this workbook</t>
  </si>
  <si>
    <t>Summary</t>
  </si>
  <si>
    <t>Your average score and readiness clause by clause, and how many lines sit at each score. It updates as you fill in the self-assessment.</t>
  </si>
  <si>
    <t>Self-assessment</t>
  </si>
  <si>
    <t>31 lines covering every clause from 4.1 to 10.2, with columns for your score, owner, target date and notes.</t>
  </si>
  <si>
    <t>How to score</t>
  </si>
  <si>
    <t>0</t>
  </si>
  <si>
    <t>Not in place.</t>
  </si>
  <si>
    <t>1</t>
  </si>
  <si>
    <t>Partly in place: something exists, but it is incomplete, undocumented or not evidenced.</t>
  </si>
  <si>
    <t>2</t>
  </si>
  <si>
    <t>In place and documented, with limited records that show it operating.</t>
  </si>
  <si>
    <t>3</t>
  </si>
  <si>
    <t>In place, documented and evidenced by records an auditor could sample.</t>
  </si>
  <si>
    <t>Example</t>
  </si>
  <si>
    <t>Ref 8.5, Score: 1, Owner: Operations director, Target date: 31/01/2027, Notes: IT restore test done in June; no business exercise yet, tabletop booked for January.</t>
  </si>
  <si>
    <t>How to use it</t>
  </si>
  <si>
    <t>Step 1</t>
  </si>
  <si>
    <t>Score every line honestly. Score 3 only when the evidence exists, not when it is planned.</t>
  </si>
  <si>
    <t>Step 2</t>
  </si>
  <si>
    <t>If most lines score 0 or 1, start with the scope (4.3) and the business impact analysis (8.2.2), because every later step depends on them.</t>
  </si>
  <si>
    <t>Step 3</t>
  </si>
  <si>
    <t>Give each gap an owner and a target date. Before Stage 2, the certification body will expect at least one exercise (8.5), an internal audit (9.2) and a management review (9.3).</t>
  </si>
  <si>
    <t>Step 4</t>
  </si>
  <si>
    <t>Re-score as you close gaps and check the Summary sheet to see where you stand.</t>
  </si>
  <si>
    <t>Important</t>
  </si>
  <si>
    <t>This checklist does not reproduce ISO 22301. It summarises the requirements in plain English, and clause numbers are references only. The certification auditor tests you against the wording of the standard: the official text is available from ISO (iso.org/standard/75106.html) or a national standards body such as BSI.</t>
  </si>
  <si>
    <t>A self-assessment shows where you stand; it does not certify you. Only an independent certification body can grant ISO 22301 certification, after a Stage 1 and Stage 2 audit.</t>
  </si>
  <si>
    <t>Free to use and adapt within your organisation.</t>
  </si>
  <si>
    <t>Get help</t>
  </si>
  <si>
    <t>Enquiry form</t>
  </si>
  <si>
    <t>Use the enquiry form on our ISO 22301 certification page</t>
  </si>
  <si>
    <t>Phone</t>
  </si>
  <si>
    <t>+44 161 523 5276</t>
  </si>
  <si>
    <t>Email</t>
  </si>
  <si>
    <t>contactus@sovereignsecure.co.uk</t>
  </si>
  <si>
    <t>Website</t>
  </si>
  <si>
    <t>sovereignsecure.co.uk</t>
  </si>
  <si>
    <t>About Sovereign Secure</t>
  </si>
  <si>
    <t>Sovereign Secure Ltd is an ISO 27001-certified UK consultancy providing ISO 22301 consultancy, from gap analysis to certification audit. Certification audits are carried out by an independent certification body, our partner MQA International. Companies House 08334453. 16 Whalley Road, Accrington, Lancashire, BB5 1AA.</t>
  </si>
  <si>
    <t>Sovereign Secure Ltd  |  ISO 22301 self-assessment checklist  |  Version: October 2026  |  These figures update automatically as you score the self-assessment</t>
  </si>
  <si>
    <t>Readiness by clause</t>
  </si>
  <si>
    <t>Clause</t>
  </si>
  <si>
    <t>Lines</t>
  </si>
  <si>
    <t>Scored</t>
  </si>
  <si>
    <t>Average score</t>
  </si>
  <si>
    <t>Readiness</t>
  </si>
  <si>
    <t>4 Context of the organisation</t>
  </si>
  <si>
    <t>5 Leadership</t>
  </si>
  <si>
    <t>6 Planning</t>
  </si>
  <si>
    <t>7 Support</t>
  </si>
  <si>
    <t>8 Operation</t>
  </si>
  <si>
    <t>9 Performance evaluation</t>
  </si>
  <si>
    <t>10 Improvement</t>
  </si>
  <si>
    <t>All clauses</t>
  </si>
  <si>
    <t>Lines by score</t>
  </si>
  <si>
    <t>Score</t>
  </si>
  <si>
    <t>0 Not in place</t>
  </si>
  <si>
    <t>1 Partly in place</t>
  </si>
  <si>
    <t>2 In place and documented</t>
  </si>
  <si>
    <t>3 In place and evidenced</t>
  </si>
  <si>
    <t>Not yet scored</t>
  </si>
  <si>
    <t>Readiness is the total score as a share of the maximum (3 for every line), counting unscored lines as 0. Do not type in this sheet: every figure is a formula. To add lines, insert rows inside the self-assessment table, above its last row, and keep the Ref column format (for example 8.4.4).</t>
  </si>
  <si>
    <t>ISO 22301 self-assessment checklist</t>
  </si>
  <si>
    <t>Sovereign Secure Ltd  |  ISO 22301:2019 clauses 4 to 10  |  Version: October 2026  |  Score 0 not in place, 1 partly, 2 in place and documented, 3 in place and evidenced. Red headings are yours to fill in.</t>
  </si>
  <si>
    <t>Ref</t>
  </si>
  <si>
    <t>Requirement area</t>
  </si>
  <si>
    <t>What good looks like</t>
  </si>
  <si>
    <t>Evidence to have ready</t>
  </si>
  <si>
    <t>Score (0 to 3)</t>
  </si>
  <si>
    <t>Owner</t>
  </si>
  <si>
    <t>Target date</t>
  </si>
  <si>
    <t>Notes</t>
  </si>
  <si>
    <t>4.1</t>
  </si>
  <si>
    <t>Context of the organisation</t>
  </si>
  <si>
    <t>Internal and external issues relevant to business continuity identified, including whether climate change is a relevant issue (2024 amendment)</t>
  </si>
  <si>
    <t>Context or issues register</t>
  </si>
  <si>
    <t>4.2.1</t>
  </si>
  <si>
    <t>Interested parties</t>
  </si>
  <si>
    <t>Interested parties and their relevant requirements identified</t>
  </si>
  <si>
    <t>Interested parties register</t>
  </si>
  <si>
    <t>4.2.2</t>
  </si>
  <si>
    <t>Legal and regulatory requirements</t>
  </si>
  <si>
    <t>Legal, regulatory and contractual continuity requirements identified, kept up to date and considered in the BCMS</t>
  </si>
  <si>
    <t>Register of requirements</t>
  </si>
  <si>
    <t>4.3</t>
  </si>
  <si>
    <t>BCMS scope</t>
  </si>
  <si>
    <t>Scope names the products, services, sites and teams covered, with any exclusions explained</t>
  </si>
  <si>
    <t>Scope statement</t>
  </si>
  <si>
    <t>4.4</t>
  </si>
  <si>
    <t>Business continuity management system</t>
  </si>
  <si>
    <t>BCMS processes and how they interact established</t>
  </si>
  <si>
    <t>Process map or BCMS manual</t>
  </si>
  <si>
    <t>5.1</t>
  </si>
  <si>
    <t>Leadership and commitment</t>
  </si>
  <si>
    <t>Top management aligns the policy and objectives with strategy, provides resources and builds the BCMS into business processes</t>
  </si>
  <si>
    <t>Board minutes, approved budget, named sponsor</t>
  </si>
  <si>
    <t>5.2</t>
  </si>
  <si>
    <t>Business continuity policy</t>
  </si>
  <si>
    <t>Policy approved by top management, communicated and available to interested parties as appropriate</t>
  </si>
  <si>
    <t>Signed policy, communication record</t>
  </si>
  <si>
    <t>5.3</t>
  </si>
  <si>
    <t>Roles, responsibilities and authorities</t>
  </si>
  <si>
    <t>Roles assigned and communicated, including named people with authority to invoke the plans</t>
  </si>
  <si>
    <t>Roles and authorities, response structure</t>
  </si>
  <si>
    <t>6.1</t>
  </si>
  <si>
    <t>Risks and opportunities for the BCMS</t>
  </si>
  <si>
    <t>Risks and opportunities affecting the BCMS itself identified and actions planned</t>
  </si>
  <si>
    <t>Actions in the BCMS plan</t>
  </si>
  <si>
    <t>6.2</t>
  </si>
  <si>
    <t>Business continuity objectives</t>
  </si>
  <si>
    <t>Measurable objectives with owners, resources and deadlines</t>
  </si>
  <si>
    <t>Objectives register</t>
  </si>
  <si>
    <t>6.3</t>
  </si>
  <si>
    <t>Planning changes to the BCMS</t>
  </si>
  <si>
    <t>Changes to the BCMS made in a planned way</t>
  </si>
  <si>
    <t>Change records</t>
  </si>
  <si>
    <t>7.1</t>
  </si>
  <si>
    <t>Resources</t>
  </si>
  <si>
    <t>Resources for the BCMS determined and provided</t>
  </si>
  <si>
    <t>Budget, role allocation</t>
  </si>
  <si>
    <t>7.2</t>
  </si>
  <si>
    <t>Competence</t>
  </si>
  <si>
    <t>Competence defined and evidenced for people with BCMS roles, including plan owners</t>
  </si>
  <si>
    <t>Training records, qualifications</t>
  </si>
  <si>
    <t>7.3</t>
  </si>
  <si>
    <t>Awareness</t>
  </si>
  <si>
    <t>Staff know the policy, how they contribute and their role before, during and after a disruption</t>
  </si>
  <si>
    <t>Awareness training completion</t>
  </si>
  <si>
    <t>7.4</t>
  </si>
  <si>
    <t>Communication</t>
  </si>
  <si>
    <t>What, when, with whom and how to communicate about the BCMS decided</t>
  </si>
  <si>
    <t>Communication plan</t>
  </si>
  <si>
    <t>7.5</t>
  </si>
  <si>
    <t>Documented information</t>
  </si>
  <si>
    <t>Documents approved, version-controlled, protected and available where needed</t>
  </si>
  <si>
    <t>Document register, version history</t>
  </si>
  <si>
    <t>8.1</t>
  </si>
  <si>
    <t>Operational planning and control</t>
  </si>
  <si>
    <t>Processes planned and controlled, including outsourced processes and the supply chain</t>
  </si>
  <si>
    <t>Procedures, supplier controls</t>
  </si>
  <si>
    <t>8.2.2</t>
  </si>
  <si>
    <t>Business impact analysis</t>
  </si>
  <si>
    <t>Impact types and criteria set; activities assessed over time; prioritised timeframes (such as MTPD and RTO) and minimum capacity set; dependencies, partners and suppliers mapped; results approved by management</t>
  </si>
  <si>
    <t>BIA results and approval</t>
  </si>
  <si>
    <t>8.2.3</t>
  </si>
  <si>
    <t>Risk assessment</t>
  </si>
  <si>
    <t>Risks of disruption to prioritised activities identified, analysed and evaluated, with treatment decided</t>
  </si>
  <si>
    <t>Risk register and treatment decisions</t>
  </si>
  <si>
    <t>8.3</t>
  </si>
  <si>
    <t>Strategies and solutions</t>
  </si>
  <si>
    <t>Strategies and solutions chosen and resourced so each prioritised activity can continue or recover within its timeframe</t>
  </si>
  <si>
    <t>Strategy decisions, supplier and recovery arrangements</t>
  </si>
  <si>
    <t>8.4.2</t>
  </si>
  <si>
    <t>Response structure</t>
  </si>
  <si>
    <t>Response teams named, with roles, authority, competence and contact details</t>
  </si>
  <si>
    <t>Response structure, contact lists</t>
  </si>
  <si>
    <t>8.4.3</t>
  </si>
  <si>
    <t>Warning and communication</t>
  </si>
  <si>
    <t>Procedures to detect incidents, alert people and communicate internally and externally, including with interested parties and authorities</t>
  </si>
  <si>
    <t>Communication procedures, contact lists</t>
  </si>
  <si>
    <t>8.4.4</t>
  </si>
  <si>
    <t>Business continuity plans</t>
  </si>
  <si>
    <t>Plans and procedures to respond to disruption and continue or recover prioritised activities, which the people named in them have read</t>
  </si>
  <si>
    <t>Current plans, version control, acknowledgement</t>
  </si>
  <si>
    <t>8.4.5</t>
  </si>
  <si>
    <t>Recovery</t>
  </si>
  <si>
    <t>Documented processes to restore and return business activities from the temporary measures used during disruption</t>
  </si>
  <si>
    <t>Recovery procedures</t>
  </si>
  <si>
    <t>8.5</t>
  </si>
  <si>
    <t>Exercise programme</t>
  </si>
  <si>
    <t>Exercises run at planned intervals and after significant changes, with results recorded and acted on</t>
  </si>
  <si>
    <t>Exercise programme, reports and actions</t>
  </si>
  <si>
    <t>8.6</t>
  </si>
  <si>
    <t>Evaluation of documentation and capabilities</t>
  </si>
  <si>
    <t>Continuity documentation and capabilities evaluated for suitability, adequacy and effectiveness, including those of partners and suppliers</t>
  </si>
  <si>
    <t>Evaluation records</t>
  </si>
  <si>
    <t>9.1</t>
  </si>
  <si>
    <t>Monitoring, measurement, analysis and evaluation</t>
  </si>
  <si>
    <t>What to monitor and measure decided, and results analysed and evaluated</t>
  </si>
  <si>
    <t>Metrics and analysis records</t>
  </si>
  <si>
    <t>9.2</t>
  </si>
  <si>
    <t>Internal audit</t>
  </si>
  <si>
    <t>Internal audit programme covers the whole BCMS, run by objective auditors</t>
  </si>
  <si>
    <t>Audit programme and reports</t>
  </si>
  <si>
    <t>9.3</t>
  </si>
  <si>
    <t>Management review</t>
  </si>
  <si>
    <t>Management review held with the required inputs, decisions recorded</t>
  </si>
  <si>
    <t>Minutes and decisions</t>
  </si>
  <si>
    <t>10.1</t>
  </si>
  <si>
    <t>Nonconformity and corrective action</t>
  </si>
  <si>
    <t>Nonconformities corrected, root causes found, corrective actions checked for effectiveness</t>
  </si>
  <si>
    <t>Corrective action log</t>
  </si>
  <si>
    <t>10.2</t>
  </si>
  <si>
    <t>Continual improvement</t>
  </si>
  <si>
    <t>BCMS continually improved</t>
  </si>
  <si>
    <t>Improvement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</si>
</sst>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10"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FFFFFF"/>
      <sz val="10"/>
      <name val="Calibri"/>
    </font>
    <font>
      <i/>
      <color rgb="FF5B6670"/>
      <sz val="9.5"/>
      <name val="Calibri"/>
    </font>
  </fonts>
  <fills count="6">
    <fill>
      <patternFill patternType="none"/>
    </fill>
    <fill>
      <patternFill patternType="gray125"/>
    </fill>
    <fill>
      <patternFill patternType="solid">
        <fgColor rgb="FFF4F3EF"/>
      </patternFill>
    </fill>
    <fill>
      <patternFill patternType="solid">
        <fgColor rgb="FF102838"/>
      </patternFill>
    </fill>
    <fill>
      <patternFill patternType="solid">
        <fgColor rgb="FFE02840"/>
      </patternFill>
    </fill>
    <fill>
      <patternFill patternType="solid">
        <fgColor rgb="FFFFFFFF"/>
      </patternFill>
    </fill>
  </fills>
  <borders count="4">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8">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7" fillId="2" borderId="3" xfId="0" applyFont="1" applyFill="1" applyBorder="1" applyAlignment="1">
      <alignment vertical="top" wrapText="1"/>
    </xf>
    <xf numFmtId="0" fontId="2" fillId="0" borderId="0" xfId="0" applyFont="1" applyAlignment="1">
      <alignment vertical="center" wrapText="1"/>
    </xf>
    <xf numFmtId="0" fontId="8" fillId="3" borderId="3" xfId="0" applyFont="1" applyFill="1" applyBorder="1" applyAlignment="1">
      <alignment horizontal="left" vertical="center" wrapTex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0" fontId="5" fillId="2" borderId="3" xfId="0" applyFont="1" applyFill="1" applyBorder="1" applyAlignment="1">
      <alignment vertical="top"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9" fontId="5"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0" borderId="0" xfId="0" applyFont="1" applyAlignment="1">
      <alignment vertical="top" wrapText="1"/>
    </xf>
    <xf numFmtId="0" fontId="8" fillId="4" borderId="3" xfId="0" applyFont="1" applyFill="1" applyBorder="1" applyAlignment="1">
      <alignment horizontal="left" vertical="center" wrapText="1"/>
    </xf>
    <xf numFmtId="0" fontId="5" fillId="5" borderId="3" xfId="0" applyFont="1" applyFill="1" applyBorder="1" applyAlignment="1">
      <alignment horizontal="center" vertical="top" wrapText="1"/>
    </xf>
    <xf numFmtId="0" fontId="7" fillId="5" borderId="3" xfId="0" applyFont="1" applyFill="1" applyBorder="1" applyAlignment="1">
      <alignment vertical="top" wrapText="1"/>
    </xf>
    <xf numFmtId="0" fontId="7" fillId="5" borderId="3" xfId="0" applyFont="1" applyFill="1" applyBorder="1" applyAlignment="1">
      <alignment horizontal="center" vertical="top" wrapText="1"/>
    </xf>
    <xf numFmtId="165" fontId="7" fillId="5" borderId="3" xfId="0" applyNumberFormat="1" applyFont="1" applyFill="1" applyBorder="1" applyAlignment="1">
      <alignment horizontal="left" vertical="top" wrapText="1"/>
    </xf>
    <xf numFmtId="0" fontId="5" fillId="2" borderId="3" xfId="0" applyFont="1" applyFill="1" applyBorder="1" applyAlignment="1">
      <alignment horizontal="center" vertical="top" wrapText="1"/>
    </xf>
    <xf numFmtId="0" fontId="7" fillId="2" borderId="3" xfId="0" applyFont="1" applyFill="1" applyBorder="1" applyAlignment="1">
      <alignment horizontal="center" vertical="top" wrapText="1"/>
    </xf>
    <xf numFmtId="165" fontId="7" fillId="2" borderId="3" xfId="0" applyNumberFormat="1" applyFont="1" applyFill="1" applyBorder="1" applyAlignment="1">
      <alignment horizontal="left" vertical="top" wrapText="1"/>
    </xf>
  </cellXfs>
  <cellStyles count="1">
    <cellStyle name="Normal" xfId="0" builtinId="0"/>
  </cellStyles>
  <dxfs count="4">
    <dxf>
      <font>
        <b/>
        <color rgb="FFB0172F"/>
      </font>
      <fill>
        <patternFill patternType="solid">
          <bgColor rgb="FFFCE4E8"/>
        </patternFill>
      </fill>
    </dxf>
    <dxf>
      <font>
        <b/>
        <color rgb="FF8A4B0F"/>
      </font>
      <fill>
        <patternFill patternType="solid">
          <bgColor rgb="FFFDEBD8"/>
        </patternFill>
      </fill>
    </dxf>
    <dxf>
      <font>
        <b/>
        <color rgb="FF7F6000"/>
      </font>
      <fill>
        <patternFill patternType="solid">
          <bgColor rgb="FFFFF2CC"/>
        </patternFill>
      </fill>
    </dxf>
    <dxf>
      <font>
        <b/>
        <color rgb="FF1E5631"/>
      </font>
      <fill>
        <patternFill patternType="solid">
          <bgColor rgb="FFDDEF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45000</xdr:colOff>
      <xdr:row>0</xdr:row>
      <xdr:rowOff>104000</xdr:rowOff>
    </xdr:from>
    <xdr:ext cx="1809750" cy="476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2301-certification/#iso-22301-gap-analysis-and-checklist" TargetMode="External"/><Relationship Id="rId2" Type="http://schemas.openxmlformats.org/officeDocument/2006/relationships/hyperlink" Target="https://sovereignsecure.co.uk/iso-22301-certification/#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B36"/>
  <sheetViews>
    <sheetView workbookViewId="0" showGridLines="0"/>
  </sheetViews>
  <sheetFormatPr defaultRowHeight="15" outlineLevelRow="0" outlineLevelCol="0" x14ac:dyDescent="55"/>
  <cols>
    <col min="1" max="1" width="30" customWidth="1"/>
    <col min="2" max="2" width="100" customWidth="1"/>
  </cols>
  <sheetData>
    <row r="1" ht="52" customHeight="1" x14ac:dyDescent="0.25"/>
    <row r="2" ht="32" customHeight="1" spans="1:2" x14ac:dyDescent="0.25">
      <c r="A2" s="1" t="s">
        <v>0</v>
      </c>
      <c r="B2" s="1"/>
    </row>
    <row r="3" ht="18" customHeight="1" spans="1:2" x14ac:dyDescent="0.25">
      <c r="A3" s="2" t="s">
        <v>1</v>
      </c>
      <c r="B3" s="2"/>
    </row>
    <row r="5" ht="20" customHeight="1" spans="1:2" x14ac:dyDescent="0.25">
      <c r="A5" s="3" t="s">
        <v>2</v>
      </c>
      <c r="B5" s="3"/>
    </row>
    <row r="6" ht="45.5" customHeight="1" spans="1:2" x14ac:dyDescent="0.25">
      <c r="A6" s="4" t="s">
        <v>3</v>
      </c>
      <c r="B6" s="4"/>
    </row>
    <row r="7" ht="18.5" customHeight="1" spans="1:2" x14ac:dyDescent="0.25">
      <c r="A7" s="5" t="s">
        <v>4</v>
      </c>
      <c r="B7" s="6" t="s">
        <v>5</v>
      </c>
    </row>
    <row r="9" ht="20" customHeight="1" spans="1:2" x14ac:dyDescent="0.25">
      <c r="A9" s="3" t="s">
        <v>6</v>
      </c>
      <c r="B9" s="3"/>
    </row>
    <row r="10" ht="32" customHeight="1" spans="1:2" x14ac:dyDescent="0.25">
      <c r="A10" s="5" t="s">
        <v>7</v>
      </c>
      <c r="B10" s="7" t="s">
        <v>8</v>
      </c>
    </row>
    <row r="11" ht="18.5" customHeight="1" spans="1:2" x14ac:dyDescent="0.25">
      <c r="A11" s="5" t="s">
        <v>9</v>
      </c>
      <c r="B11" s="7" t="s">
        <v>10</v>
      </c>
    </row>
    <row r="13" ht="20" customHeight="1" spans="1:2" x14ac:dyDescent="0.25">
      <c r="A13" s="3" t="s">
        <v>11</v>
      </c>
      <c r="B13" s="3"/>
    </row>
    <row r="14" ht="18.5" customHeight="1" spans="1:2" x14ac:dyDescent="0.25">
      <c r="A14" s="5" t="s">
        <v>12</v>
      </c>
      <c r="B14" s="7" t="s">
        <v>13</v>
      </c>
    </row>
    <row r="15" ht="18.5" customHeight="1" spans="1:2" x14ac:dyDescent="0.25">
      <c r="A15" s="5" t="s">
        <v>14</v>
      </c>
      <c r="B15" s="7" t="s">
        <v>15</v>
      </c>
    </row>
    <row r="16" ht="18.5" customHeight="1" spans="1:2" x14ac:dyDescent="0.25">
      <c r="A16" s="5" t="s">
        <v>16</v>
      </c>
      <c r="B16" s="7" t="s">
        <v>17</v>
      </c>
    </row>
    <row r="17" ht="18.5" customHeight="1" spans="1:2" x14ac:dyDescent="0.25">
      <c r="A17" s="5" t="s">
        <v>18</v>
      </c>
      <c r="B17" s="7" t="s">
        <v>19</v>
      </c>
    </row>
    <row r="18" ht="32" customHeight="1" spans="1:2" x14ac:dyDescent="0.25">
      <c r="A18" s="5" t="s">
        <v>20</v>
      </c>
      <c r="B18" s="8" t="s">
        <v>21</v>
      </c>
    </row>
    <row r="20" ht="20" customHeight="1" spans="1:2" x14ac:dyDescent="0.25">
      <c r="A20" s="3" t="s">
        <v>22</v>
      </c>
      <c r="B20" s="3"/>
    </row>
    <row r="21" ht="18.5" customHeight="1" spans="1:2" x14ac:dyDescent="0.25">
      <c r="A21" s="5" t="s">
        <v>23</v>
      </c>
      <c r="B21" s="7" t="s">
        <v>24</v>
      </c>
    </row>
    <row r="22" ht="32" customHeight="1" spans="1:2" x14ac:dyDescent="0.25">
      <c r="A22" s="5" t="s">
        <v>25</v>
      </c>
      <c r="B22" s="7" t="s">
        <v>26</v>
      </c>
    </row>
    <row r="23" ht="32" customHeight="1" spans="1:2" x14ac:dyDescent="0.25">
      <c r="A23" s="5" t="s">
        <v>27</v>
      </c>
      <c r="B23" s="7" t="s">
        <v>28</v>
      </c>
    </row>
    <row r="24" ht="18.5" customHeight="1" spans="1:2" x14ac:dyDescent="0.25">
      <c r="A24" s="5" t="s">
        <v>29</v>
      </c>
      <c r="B24" s="7" t="s">
        <v>30</v>
      </c>
    </row>
    <row r="26" ht="20" customHeight="1" spans="1:2" x14ac:dyDescent="0.25">
      <c r="A26" s="3" t="s">
        <v>31</v>
      </c>
      <c r="B26" s="3"/>
    </row>
    <row r="27" ht="45.5" customHeight="1" spans="1:2" x14ac:dyDescent="0.25">
      <c r="A27" s="4" t="s">
        <v>32</v>
      </c>
      <c r="B27" s="4"/>
    </row>
    <row r="28" ht="32" customHeight="1" spans="1:2" x14ac:dyDescent="0.25">
      <c r="A28" s="4" t="s">
        <v>33</v>
      </c>
      <c r="B28" s="4"/>
    </row>
    <row r="29" ht="18.5" customHeight="1" spans="1:2" x14ac:dyDescent="0.25">
      <c r="A29" s="4" t="s">
        <v>34</v>
      </c>
      <c r="B29" s="4"/>
    </row>
    <row r="31" ht="20" customHeight="1" spans="1:2" x14ac:dyDescent="0.25">
      <c r="A31" s="3" t="s">
        <v>35</v>
      </c>
      <c r="B31" s="3"/>
    </row>
    <row r="32" ht="18.5" customHeight="1" spans="1:2" x14ac:dyDescent="0.25">
      <c r="A32" s="5" t="s">
        <v>36</v>
      </c>
      <c r="B32" s="6" t="s">
        <v>37</v>
      </c>
    </row>
    <row r="33" ht="18.5" customHeight="1" spans="1:2" x14ac:dyDescent="0.25">
      <c r="A33" s="5" t="s">
        <v>38</v>
      </c>
      <c r="B33" s="7" t="s">
        <v>39</v>
      </c>
    </row>
    <row r="34" ht="18.5" customHeight="1" spans="1:2" x14ac:dyDescent="0.25">
      <c r="A34" s="5" t="s">
        <v>40</v>
      </c>
      <c r="B34" s="6" t="s">
        <v>41</v>
      </c>
    </row>
    <row r="35" ht="18.5" customHeight="1" spans="1:2" x14ac:dyDescent="0.25">
      <c r="A35" s="5" t="s">
        <v>42</v>
      </c>
      <c r="B35" s="6" t="s">
        <v>43</v>
      </c>
    </row>
    <row r="36" ht="45.5" customHeight="1" spans="1:2" x14ac:dyDescent="0.25">
      <c r="A36" s="5" t="s">
        <v>44</v>
      </c>
      <c r="B36" s="7" t="s">
        <v>45</v>
      </c>
    </row>
  </sheetData>
  <mergeCells count="12">
    <mergeCell ref="A2:B2"/>
    <mergeCell ref="A3:B3"/>
    <mergeCell ref="A5:B5"/>
    <mergeCell ref="A6:B6"/>
    <mergeCell ref="A9:B9"/>
    <mergeCell ref="A13:B13"/>
    <mergeCell ref="A20:B20"/>
    <mergeCell ref="A26:B26"/>
    <mergeCell ref="A27:B27"/>
    <mergeCell ref="A28:B28"/>
    <mergeCell ref="A29:B29"/>
    <mergeCell ref="A31:B31"/>
  </mergeCells>
  <hyperlinks>
    <hyperlink ref="B7" r:id="rId1"/>
    <hyperlink ref="B32" r:id="rId2"/>
    <hyperlink ref="B34" r:id="rId3"/>
    <hyperlink ref="B35" r:id="rId4"/>
  </hyperlinks>
  <printOptions horizontalCentered="1"/>
  <pageMargins left="0.4" right="0.4" top="0.6" bottom="0.6" header="0.3" footer="0.3"/>
  <pageSetup paperSize="9" orientation="landscape" fitToWidth="1" fitToHeight="0"/>
  <headerFooter>
    <oddHeader>&amp;L&amp;8ISO 22301 self-assessment checklist, version October 2026&amp;R&amp;8&amp;A</oddHeader>
    <oddFooter>&amp;L&amp;8Sovereign Secure Ltd  |  sovereignsecure.co.uk  |  +44 161 523 5276&amp;R&amp;8Page &amp;P of &amp;N</oddFooter>
  </headerFooter>
  <ignoredErrors>
    <ignoredError sqref="A1:Z300" numberStoredAsText="1" 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E23"/>
  <sheetViews>
    <sheetView workbookViewId="0" showGridLines="0"/>
  </sheetViews>
  <sheetFormatPr defaultRowHeight="15" outlineLevelRow="0" outlineLevelCol="0" x14ac:dyDescent="55"/>
  <cols>
    <col min="1" max="1" width="32" customWidth="1"/>
    <col min="2" max="3" width="12" customWidth="1"/>
    <col min="4" max="5" width="14" customWidth="1"/>
  </cols>
  <sheetData>
    <row r="1" ht="32" customHeight="1" spans="1:5" x14ac:dyDescent="0.25">
      <c r="A1" s="1" t="s">
        <v>7</v>
      </c>
      <c r="B1" s="1"/>
      <c r="C1" s="1"/>
      <c r="D1" s="1"/>
      <c r="E1" s="1"/>
    </row>
    <row r="2" ht="18" customHeight="1" spans="1:5" x14ac:dyDescent="0.25">
      <c r="A2" s="9" t="s">
        <v>46</v>
      </c>
      <c r="B2" s="9"/>
      <c r="C2" s="9"/>
      <c r="D2" s="9"/>
      <c r="E2" s="9"/>
    </row>
    <row r="4" ht="20" customHeight="1" spans="1:5" x14ac:dyDescent="0.25">
      <c r="A4" s="3" t="s">
        <v>47</v>
      </c>
      <c r="B4" s="3"/>
      <c r="C4" s="3"/>
      <c r="D4" s="3"/>
      <c r="E4" s="3"/>
    </row>
    <row r="5" spans="1:5" x14ac:dyDescent="0.25">
      <c r="A5" s="10" t="s">
        <v>48</v>
      </c>
      <c r="B5" s="10" t="s">
        <v>49</v>
      </c>
      <c r="C5" s="10" t="s">
        <v>50</v>
      </c>
      <c r="D5" s="10" t="s">
        <v>51</v>
      </c>
      <c r="E5" s="10" t="s">
        <v>52</v>
      </c>
    </row>
    <row r="6" ht="18" customHeight="1" spans="1:5" x14ac:dyDescent="0.25">
      <c r="A6" s="5" t="s">
        <v>53</v>
      </c>
      <c r="B6" s="11">
        <f>COUNTIF('Self-assessment'!$A$5:$A$35,"4.*")</f>
        <v>5</v>
      </c>
      <c r="C6" s="11">
        <f>COUNTIFS('Self-assessment'!$A$5:$A$35,"4.*",'Self-assessment'!$E$5:$E$35,"&gt;=0")</f>
        <v>0</v>
      </c>
      <c r="D6" s="12" t="str">
        <f>IF(C6=0,"",SUMIF('Self-assessment'!$A$5:$A$35,"4.*",'Self-assessment'!$E$5:$E$35)/C6)</f>
        <v/>
      </c>
      <c r="E6" s="13">
        <f>IF(B6=0,0,SUMIF('Self-assessment'!$A$5:$A$35,"4.*",'Self-assessment'!$E$5:$E$35)/(3*B6))</f>
        <v>0</v>
      </c>
    </row>
    <row r="7" ht="18" customHeight="1" spans="1:5" x14ac:dyDescent="0.25">
      <c r="A7" s="5" t="s">
        <v>54</v>
      </c>
      <c r="B7" s="11">
        <f>COUNTIF('Self-assessment'!$A$5:$A$35,"5.*")</f>
        <v>3</v>
      </c>
      <c r="C7" s="11">
        <f>COUNTIFS('Self-assessment'!$A$5:$A$35,"5.*",'Self-assessment'!$E$5:$E$35,"&gt;=0")</f>
        <v>0</v>
      </c>
      <c r="D7" s="12" t="str">
        <f>IF(C7=0,"",SUMIF('Self-assessment'!$A$5:$A$35,"5.*",'Self-assessment'!$E$5:$E$35)/C7)</f>
        <v/>
      </c>
      <c r="E7" s="13">
        <f>IF(B7=0,0,SUMIF('Self-assessment'!$A$5:$A$35,"5.*",'Self-assessment'!$E$5:$E$35)/(3*B7))</f>
        <v>0</v>
      </c>
    </row>
    <row r="8" ht="18" customHeight="1" spans="1:5" x14ac:dyDescent="0.25">
      <c r="A8" s="5" t="s">
        <v>55</v>
      </c>
      <c r="B8" s="11">
        <f>COUNTIF('Self-assessment'!$A$5:$A$35,"6.*")</f>
        <v>3</v>
      </c>
      <c r="C8" s="11">
        <f>COUNTIFS('Self-assessment'!$A$5:$A$35,"6.*",'Self-assessment'!$E$5:$E$35,"&gt;=0")</f>
        <v>0</v>
      </c>
      <c r="D8" s="12" t="str">
        <f>IF(C8=0,"",SUMIF('Self-assessment'!$A$5:$A$35,"6.*",'Self-assessment'!$E$5:$E$35)/C8)</f>
        <v/>
      </c>
      <c r="E8" s="13">
        <f>IF(B8=0,0,SUMIF('Self-assessment'!$A$5:$A$35,"6.*",'Self-assessment'!$E$5:$E$35)/(3*B8))</f>
        <v>0</v>
      </c>
    </row>
    <row r="9" ht="18" customHeight="1" spans="1:5" x14ac:dyDescent="0.25">
      <c r="A9" s="5" t="s">
        <v>56</v>
      </c>
      <c r="B9" s="11">
        <f>COUNTIF('Self-assessment'!$A$5:$A$35,"7.*")</f>
        <v>5</v>
      </c>
      <c r="C9" s="11">
        <f>COUNTIFS('Self-assessment'!$A$5:$A$35,"7.*",'Self-assessment'!$E$5:$E$35,"&gt;=0")</f>
        <v>0</v>
      </c>
      <c r="D9" s="12" t="str">
        <f>IF(C9=0,"",SUMIF('Self-assessment'!$A$5:$A$35,"7.*",'Self-assessment'!$E$5:$E$35)/C9)</f>
        <v/>
      </c>
      <c r="E9" s="13">
        <f>IF(B9=0,0,SUMIF('Self-assessment'!$A$5:$A$35,"7.*",'Self-assessment'!$E$5:$E$35)/(3*B9))</f>
        <v>0</v>
      </c>
    </row>
    <row r="10" ht="18" customHeight="1" spans="1:5" x14ac:dyDescent="0.25">
      <c r="A10" s="5" t="s">
        <v>57</v>
      </c>
      <c r="B10" s="11">
        <f>COUNTIF('Self-assessment'!$A$5:$A$35,"8.*")</f>
        <v>10</v>
      </c>
      <c r="C10" s="11">
        <f>COUNTIFS('Self-assessment'!$A$5:$A$35,"8.*",'Self-assessment'!$E$5:$E$35,"&gt;=0")</f>
        <v>0</v>
      </c>
      <c r="D10" s="12" t="str">
        <f>IF(C10=0,"",SUMIF('Self-assessment'!$A$5:$A$35,"8.*",'Self-assessment'!$E$5:$E$35)/C10)</f>
        <v/>
      </c>
      <c r="E10" s="13">
        <f>IF(B10=0,0,SUMIF('Self-assessment'!$A$5:$A$35,"8.*",'Self-assessment'!$E$5:$E$35)/(3*B10))</f>
        <v>0</v>
      </c>
    </row>
    <row r="11" ht="18" customHeight="1" spans="1:5" x14ac:dyDescent="0.25">
      <c r="A11" s="5" t="s">
        <v>58</v>
      </c>
      <c r="B11" s="11">
        <f>COUNTIF('Self-assessment'!$A$5:$A$35,"9.*")</f>
        <v>3</v>
      </c>
      <c r="C11" s="11">
        <f>COUNTIFS('Self-assessment'!$A$5:$A$35,"9.*",'Self-assessment'!$E$5:$E$35,"&gt;=0")</f>
        <v>0</v>
      </c>
      <c r="D11" s="12" t="str">
        <f>IF(C11=0,"",SUMIF('Self-assessment'!$A$5:$A$35,"9.*",'Self-assessment'!$E$5:$E$35)/C11)</f>
        <v/>
      </c>
      <c r="E11" s="13">
        <f>IF(B11=0,0,SUMIF('Self-assessment'!$A$5:$A$35,"9.*",'Self-assessment'!$E$5:$E$35)/(3*B11))</f>
        <v>0</v>
      </c>
    </row>
    <row r="12" ht="18" customHeight="1" spans="1:5" x14ac:dyDescent="0.25">
      <c r="A12" s="5" t="s">
        <v>59</v>
      </c>
      <c r="B12" s="11">
        <f>COUNTIF('Self-assessment'!$A$5:$A$35,"10.*")</f>
        <v>2</v>
      </c>
      <c r="C12" s="11">
        <f>COUNTIFS('Self-assessment'!$A$5:$A$35,"10.*",'Self-assessment'!$E$5:$E$35,"&gt;=0")</f>
        <v>0</v>
      </c>
      <c r="D12" s="12" t="str">
        <f>IF(C12=0,"",SUMIF('Self-assessment'!$A$5:$A$35,"10.*",'Self-assessment'!$E$5:$E$35)/C12)</f>
        <v/>
      </c>
      <c r="E12" s="13">
        <f>IF(B12=0,0,SUMIF('Self-assessment'!$A$5:$A$35,"10.*",'Self-assessment'!$E$5:$E$35)/(3*B12))</f>
        <v>0</v>
      </c>
    </row>
    <row r="13" ht="18" customHeight="1" spans="1:5" x14ac:dyDescent="0.25">
      <c r="A13" s="14" t="s">
        <v>60</v>
      </c>
      <c r="B13" s="15">
        <f>SUM(B6:B12)</f>
        <v>31</v>
      </c>
      <c r="C13" s="15">
        <f>SUM(C6:C12)</f>
        <v>0</v>
      </c>
      <c r="D13" s="16" t="str">
        <f>IF(C13=0,"",SUM('Self-assessment'!$E$5:$E$35)/C13)</f>
        <v/>
      </c>
      <c r="E13" s="17">
        <f>IF(B13=0,0,SUM('Self-assessment'!$E$5:$E$35)/(3*B13))</f>
        <v>0</v>
      </c>
    </row>
    <row r="15" ht="20" customHeight="1" spans="1:5" x14ac:dyDescent="0.25">
      <c r="A15" s="3" t="s">
        <v>61</v>
      </c>
      <c r="B15" s="3"/>
      <c r="C15" s="3"/>
      <c r="D15" s="3"/>
      <c r="E15" s="3"/>
    </row>
    <row r="16" spans="1:2" x14ac:dyDescent="0.25">
      <c r="A16" s="10" t="s">
        <v>62</v>
      </c>
      <c r="B16" s="10" t="s">
        <v>49</v>
      </c>
    </row>
    <row r="17" ht="18" customHeight="1" spans="1:2" x14ac:dyDescent="0.25">
      <c r="A17" s="5" t="s">
        <v>63</v>
      </c>
      <c r="B17" s="11">
        <f>COUNTIF('Self-assessment'!$E$5:$E$35,0)</f>
        <v>0</v>
      </c>
    </row>
    <row r="18" ht="18" customHeight="1" spans="1:2" x14ac:dyDescent="0.25">
      <c r="A18" s="5" t="s">
        <v>64</v>
      </c>
      <c r="B18" s="11">
        <f>COUNTIF('Self-assessment'!$E$5:$E$35,1)</f>
        <v>0</v>
      </c>
    </row>
    <row r="19" ht="18" customHeight="1" spans="1:2" x14ac:dyDescent="0.25">
      <c r="A19" s="5" t="s">
        <v>65</v>
      </c>
      <c r="B19" s="11">
        <f>COUNTIF('Self-assessment'!$E$5:$E$35,2)</f>
        <v>0</v>
      </c>
    </row>
    <row r="20" ht="18" customHeight="1" spans="1:2" x14ac:dyDescent="0.25">
      <c r="A20" s="5" t="s">
        <v>66</v>
      </c>
      <c r="B20" s="11">
        <f>COUNTIF('Self-assessment'!$E$5:$E$35,3)</f>
        <v>0</v>
      </c>
    </row>
    <row r="21" ht="18" customHeight="1" spans="1:2" x14ac:dyDescent="0.25">
      <c r="A21" s="14" t="s">
        <v>67</v>
      </c>
      <c r="B21" s="18">
        <f>COUNTBLANK('Self-assessment'!$E$5:$E$35)</f>
        <v>31</v>
      </c>
    </row>
    <row r="23" ht="40" customHeight="1" spans="1:5" x14ac:dyDescent="0.25">
      <c r="A23" s="19" t="s">
        <v>68</v>
      </c>
      <c r="B23" s="19"/>
      <c r="C23" s="19"/>
      <c r="D23" s="19"/>
      <c r="E23" s="19"/>
    </row>
  </sheetData>
  <mergeCells count="5">
    <mergeCell ref="A1:E1"/>
    <mergeCell ref="A2:E2"/>
    <mergeCell ref="A4:E4"/>
    <mergeCell ref="A15:E15"/>
    <mergeCell ref="A23:E23"/>
  </mergeCells>
  <printOptions horizontalCentered="1"/>
  <pageMargins left="0.4" right="0.4" top="0.6" bottom="0.6" header="0.3" footer="0.3"/>
  <pageSetup paperSize="9" orientation="landscape" fitToWidth="1" fitToHeight="0"/>
  <headerFooter>
    <oddHeader>&amp;L&amp;8ISO 22301 self-assessment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H35"/>
  <sheetViews>
    <sheetView workbookViewId="0" showGridLines="0">
      <pane xSplit="1" ySplit="4" topLeftCell="B5" activePane="bottomRight" state="frozen"/>
      <selection pane="bottomRight" activeCell="E5" sqref="E5"/>
    </sheetView>
  </sheetViews>
  <sheetFormatPr defaultRowHeight="15" outlineLevelRow="0" outlineLevelCol="0" x14ac:dyDescent="55"/>
  <cols>
    <col min="1" max="1" width="8" customWidth="1"/>
    <col min="2" max="2" width="26" customWidth="1"/>
    <col min="3" max="3" width="58" customWidth="1"/>
    <col min="4" max="4" width="30" customWidth="1"/>
    <col min="5" max="5" width="11" customWidth="1"/>
    <col min="6" max="6" width="16" customWidth="1"/>
    <col min="7" max="7" width="13" customWidth="1"/>
    <col min="8" max="8" width="40" customWidth="1"/>
  </cols>
  <sheetData>
    <row r="1" ht="32" customHeight="1" spans="1:8" x14ac:dyDescent="0.25">
      <c r="A1" s="1" t="s">
        <v>69</v>
      </c>
      <c r="B1" s="1"/>
      <c r="C1" s="1"/>
      <c r="D1" s="1"/>
      <c r="E1" s="1"/>
      <c r="F1" s="1"/>
      <c r="G1" s="1"/>
      <c r="H1" s="1"/>
    </row>
    <row r="2" ht="30" customHeight="1" spans="1:8" x14ac:dyDescent="0.25">
      <c r="A2" s="9" t="s">
        <v>70</v>
      </c>
      <c r="B2" s="9"/>
      <c r="C2" s="9"/>
      <c r="D2" s="9"/>
      <c r="E2" s="9"/>
      <c r="F2" s="9"/>
      <c r="G2" s="9"/>
      <c r="H2" s="9"/>
    </row>
    <row r="4" ht="32" customHeight="1" spans="1:8" x14ac:dyDescent="0.25">
      <c r="A4" s="10" t="s">
        <v>71</v>
      </c>
      <c r="B4" s="10" t="s">
        <v>72</v>
      </c>
      <c r="C4" s="10" t="s">
        <v>73</v>
      </c>
      <c r="D4" s="10" t="s">
        <v>74</v>
      </c>
      <c r="E4" s="20" t="s">
        <v>75</v>
      </c>
      <c r="F4" s="20" t="s">
        <v>76</v>
      </c>
      <c r="G4" s="20" t="s">
        <v>77</v>
      </c>
      <c r="H4" s="20" t="s">
        <v>78</v>
      </c>
    </row>
    <row r="5" ht="45.5" customHeight="1" spans="1:8" x14ac:dyDescent="0.25">
      <c r="A5" s="21" t="s">
        <v>79</v>
      </c>
      <c r="B5" s="22" t="s">
        <v>80</v>
      </c>
      <c r="C5" s="22" t="s">
        <v>81</v>
      </c>
      <c r="D5" s="22" t="s">
        <v>82</v>
      </c>
      <c r="E5" s="23"/>
      <c r="F5" s="22"/>
      <c r="G5" s="24"/>
      <c r="H5" s="22"/>
    </row>
    <row r="6" ht="30" customHeight="1" spans="1:8" x14ac:dyDescent="0.25">
      <c r="A6" s="25" t="s">
        <v>83</v>
      </c>
      <c r="B6" s="8" t="s">
        <v>84</v>
      </c>
      <c r="C6" s="8" t="s">
        <v>85</v>
      </c>
      <c r="D6" s="8" t="s">
        <v>86</v>
      </c>
      <c r="E6" s="26"/>
      <c r="F6" s="8"/>
      <c r="G6" s="27"/>
      <c r="H6" s="8"/>
    </row>
    <row r="7" ht="32" customHeight="1" spans="1:8" x14ac:dyDescent="0.25">
      <c r="A7" s="21" t="s">
        <v>87</v>
      </c>
      <c r="B7" s="22" t="s">
        <v>88</v>
      </c>
      <c r="C7" s="22" t="s">
        <v>89</v>
      </c>
      <c r="D7" s="22" t="s">
        <v>90</v>
      </c>
      <c r="E7" s="23"/>
      <c r="F7" s="22"/>
      <c r="G7" s="24"/>
      <c r="H7" s="22"/>
    </row>
    <row r="8" ht="32" customHeight="1" spans="1:8" x14ac:dyDescent="0.25">
      <c r="A8" s="25" t="s">
        <v>91</v>
      </c>
      <c r="B8" s="8" t="s">
        <v>92</v>
      </c>
      <c r="C8" s="8" t="s">
        <v>93</v>
      </c>
      <c r="D8" s="8" t="s">
        <v>94</v>
      </c>
      <c r="E8" s="26"/>
      <c r="F8" s="8"/>
      <c r="G8" s="27"/>
      <c r="H8" s="8"/>
    </row>
    <row r="9" ht="32" customHeight="1" spans="1:8" x14ac:dyDescent="0.25">
      <c r="A9" s="21" t="s">
        <v>95</v>
      </c>
      <c r="B9" s="22" t="s">
        <v>96</v>
      </c>
      <c r="C9" s="22" t="s">
        <v>97</v>
      </c>
      <c r="D9" s="22" t="s">
        <v>98</v>
      </c>
      <c r="E9" s="23"/>
      <c r="F9" s="22"/>
      <c r="G9" s="24"/>
      <c r="H9" s="22"/>
    </row>
    <row r="10" ht="32" customHeight="1" spans="1:8" x14ac:dyDescent="0.25">
      <c r="A10" s="25" t="s">
        <v>99</v>
      </c>
      <c r="B10" s="8" t="s">
        <v>100</v>
      </c>
      <c r="C10" s="8" t="s">
        <v>101</v>
      </c>
      <c r="D10" s="8" t="s">
        <v>102</v>
      </c>
      <c r="E10" s="26"/>
      <c r="F10" s="8"/>
      <c r="G10" s="27"/>
      <c r="H10" s="8"/>
    </row>
    <row r="11" ht="32" customHeight="1" spans="1:8" x14ac:dyDescent="0.25">
      <c r="A11" s="21" t="s">
        <v>103</v>
      </c>
      <c r="B11" s="22" t="s">
        <v>104</v>
      </c>
      <c r="C11" s="22" t="s">
        <v>105</v>
      </c>
      <c r="D11" s="22" t="s">
        <v>106</v>
      </c>
      <c r="E11" s="23"/>
      <c r="F11" s="22"/>
      <c r="G11" s="24"/>
      <c r="H11" s="22"/>
    </row>
    <row r="12" ht="32" customHeight="1" spans="1:8" x14ac:dyDescent="0.25">
      <c r="A12" s="25" t="s">
        <v>107</v>
      </c>
      <c r="B12" s="8" t="s">
        <v>108</v>
      </c>
      <c r="C12" s="8" t="s">
        <v>109</v>
      </c>
      <c r="D12" s="8" t="s">
        <v>110</v>
      </c>
      <c r="E12" s="26"/>
      <c r="F12" s="8"/>
      <c r="G12" s="27"/>
      <c r="H12" s="8"/>
    </row>
    <row r="13" ht="32" customHeight="1" spans="1:8" x14ac:dyDescent="0.25">
      <c r="A13" s="21" t="s">
        <v>111</v>
      </c>
      <c r="B13" s="22" t="s">
        <v>112</v>
      </c>
      <c r="C13" s="22" t="s">
        <v>113</v>
      </c>
      <c r="D13" s="22" t="s">
        <v>114</v>
      </c>
      <c r="E13" s="23"/>
      <c r="F13" s="22"/>
      <c r="G13" s="24"/>
      <c r="H13" s="22"/>
    </row>
    <row r="14" ht="32" customHeight="1" spans="1:8" x14ac:dyDescent="0.25">
      <c r="A14" s="25" t="s">
        <v>115</v>
      </c>
      <c r="B14" s="8" t="s">
        <v>116</v>
      </c>
      <c r="C14" s="8" t="s">
        <v>117</v>
      </c>
      <c r="D14" s="8" t="s">
        <v>118</v>
      </c>
      <c r="E14" s="26"/>
      <c r="F14" s="8"/>
      <c r="G14" s="27"/>
      <c r="H14" s="8"/>
    </row>
    <row r="15" ht="30" customHeight="1" spans="1:8" x14ac:dyDescent="0.25">
      <c r="A15" s="21" t="s">
        <v>119</v>
      </c>
      <c r="B15" s="22" t="s">
        <v>120</v>
      </c>
      <c r="C15" s="22" t="s">
        <v>121</v>
      </c>
      <c r="D15" s="22" t="s">
        <v>122</v>
      </c>
      <c r="E15" s="23"/>
      <c r="F15" s="22"/>
      <c r="G15" s="24"/>
      <c r="H15" s="22"/>
    </row>
    <row r="16" ht="30" customHeight="1" spans="1:8" x14ac:dyDescent="0.25">
      <c r="A16" s="25" t="s">
        <v>123</v>
      </c>
      <c r="B16" s="8" t="s">
        <v>124</v>
      </c>
      <c r="C16" s="8" t="s">
        <v>125</v>
      </c>
      <c r="D16" s="8" t="s">
        <v>126</v>
      </c>
      <c r="E16" s="26"/>
      <c r="F16" s="8"/>
      <c r="G16" s="27"/>
      <c r="H16" s="8"/>
    </row>
    <row r="17" ht="32" customHeight="1" spans="1:8" x14ac:dyDescent="0.25">
      <c r="A17" s="21" t="s">
        <v>127</v>
      </c>
      <c r="B17" s="22" t="s">
        <v>128</v>
      </c>
      <c r="C17" s="22" t="s">
        <v>129</v>
      </c>
      <c r="D17" s="22" t="s">
        <v>130</v>
      </c>
      <c r="E17" s="23"/>
      <c r="F17" s="22"/>
      <c r="G17" s="24"/>
      <c r="H17" s="22"/>
    </row>
    <row r="18" ht="32" customHeight="1" spans="1:8" x14ac:dyDescent="0.25">
      <c r="A18" s="25" t="s">
        <v>131</v>
      </c>
      <c r="B18" s="8" t="s">
        <v>132</v>
      </c>
      <c r="C18" s="8" t="s">
        <v>133</v>
      </c>
      <c r="D18" s="8" t="s">
        <v>134</v>
      </c>
      <c r="E18" s="26"/>
      <c r="F18" s="8"/>
      <c r="G18" s="27"/>
      <c r="H18" s="8"/>
    </row>
    <row r="19" ht="32" customHeight="1" spans="1:8" x14ac:dyDescent="0.25">
      <c r="A19" s="21" t="s">
        <v>135</v>
      </c>
      <c r="B19" s="22" t="s">
        <v>136</v>
      </c>
      <c r="C19" s="22" t="s">
        <v>137</v>
      </c>
      <c r="D19" s="22" t="s">
        <v>138</v>
      </c>
      <c r="E19" s="23"/>
      <c r="F19" s="22"/>
      <c r="G19" s="24"/>
      <c r="H19" s="22"/>
    </row>
    <row r="20" ht="32" customHeight="1" spans="1:8" x14ac:dyDescent="0.25">
      <c r="A20" s="25" t="s">
        <v>139</v>
      </c>
      <c r="B20" s="8" t="s">
        <v>140</v>
      </c>
      <c r="C20" s="8" t="s">
        <v>141</v>
      </c>
      <c r="D20" s="8" t="s">
        <v>142</v>
      </c>
      <c r="E20" s="26"/>
      <c r="F20" s="8"/>
      <c r="G20" s="27"/>
      <c r="H20" s="8"/>
    </row>
    <row r="21" ht="32" customHeight="1" spans="1:8" x14ac:dyDescent="0.25">
      <c r="A21" s="21" t="s">
        <v>143</v>
      </c>
      <c r="B21" s="22" t="s">
        <v>144</v>
      </c>
      <c r="C21" s="22" t="s">
        <v>145</v>
      </c>
      <c r="D21" s="22" t="s">
        <v>146</v>
      </c>
      <c r="E21" s="23"/>
      <c r="F21" s="22"/>
      <c r="G21" s="24"/>
      <c r="H21" s="22"/>
    </row>
    <row r="22" ht="59" customHeight="1" spans="1:8" x14ac:dyDescent="0.25">
      <c r="A22" s="25" t="s">
        <v>147</v>
      </c>
      <c r="B22" s="8" t="s">
        <v>148</v>
      </c>
      <c r="C22" s="8" t="s">
        <v>149</v>
      </c>
      <c r="D22" s="8" t="s">
        <v>150</v>
      </c>
      <c r="E22" s="26"/>
      <c r="F22" s="8"/>
      <c r="G22" s="27"/>
      <c r="H22" s="8"/>
    </row>
    <row r="23" ht="32" customHeight="1" spans="1:8" x14ac:dyDescent="0.25">
      <c r="A23" s="21" t="s">
        <v>151</v>
      </c>
      <c r="B23" s="22" t="s">
        <v>152</v>
      </c>
      <c r="C23" s="22" t="s">
        <v>153</v>
      </c>
      <c r="D23" s="22" t="s">
        <v>154</v>
      </c>
      <c r="E23" s="23"/>
      <c r="F23" s="22"/>
      <c r="G23" s="24"/>
      <c r="H23" s="22"/>
    </row>
    <row r="24" ht="32" customHeight="1" spans="1:8" x14ac:dyDescent="0.25">
      <c r="A24" s="25" t="s">
        <v>155</v>
      </c>
      <c r="B24" s="8" t="s">
        <v>156</v>
      </c>
      <c r="C24" s="8" t="s">
        <v>157</v>
      </c>
      <c r="D24" s="8" t="s">
        <v>158</v>
      </c>
      <c r="E24" s="26"/>
      <c r="F24" s="8"/>
      <c r="G24" s="27"/>
      <c r="H24" s="8"/>
    </row>
    <row r="25" ht="32" customHeight="1" spans="1:8" x14ac:dyDescent="0.25">
      <c r="A25" s="21" t="s">
        <v>159</v>
      </c>
      <c r="B25" s="22" t="s">
        <v>160</v>
      </c>
      <c r="C25" s="22" t="s">
        <v>161</v>
      </c>
      <c r="D25" s="22" t="s">
        <v>162</v>
      </c>
      <c r="E25" s="23"/>
      <c r="F25" s="22"/>
      <c r="G25" s="24"/>
      <c r="H25" s="22"/>
    </row>
    <row r="26" ht="45.5" customHeight="1" spans="1:8" x14ac:dyDescent="0.25">
      <c r="A26" s="25" t="s">
        <v>163</v>
      </c>
      <c r="B26" s="8" t="s">
        <v>164</v>
      </c>
      <c r="C26" s="8" t="s">
        <v>165</v>
      </c>
      <c r="D26" s="8" t="s">
        <v>166</v>
      </c>
      <c r="E26" s="26"/>
      <c r="F26" s="8"/>
      <c r="G26" s="27"/>
      <c r="H26" s="8"/>
    </row>
    <row r="27" ht="45.5" customHeight="1" spans="1:8" x14ac:dyDescent="0.25">
      <c r="A27" s="21" t="s">
        <v>167</v>
      </c>
      <c r="B27" s="22" t="s">
        <v>168</v>
      </c>
      <c r="C27" s="22" t="s">
        <v>169</v>
      </c>
      <c r="D27" s="22" t="s">
        <v>170</v>
      </c>
      <c r="E27" s="23"/>
      <c r="F27" s="22"/>
      <c r="G27" s="24"/>
      <c r="H27" s="22"/>
    </row>
    <row r="28" ht="32" customHeight="1" spans="1:8" x14ac:dyDescent="0.25">
      <c r="A28" s="25" t="s">
        <v>171</v>
      </c>
      <c r="B28" s="8" t="s">
        <v>172</v>
      </c>
      <c r="C28" s="8" t="s">
        <v>173</v>
      </c>
      <c r="D28" s="8" t="s">
        <v>174</v>
      </c>
      <c r="E28" s="26"/>
      <c r="F28" s="8"/>
      <c r="G28" s="27"/>
      <c r="H28" s="8"/>
    </row>
    <row r="29" ht="32" customHeight="1" spans="1:8" x14ac:dyDescent="0.25">
      <c r="A29" s="21" t="s">
        <v>175</v>
      </c>
      <c r="B29" s="22" t="s">
        <v>176</v>
      </c>
      <c r="C29" s="22" t="s">
        <v>177</v>
      </c>
      <c r="D29" s="22" t="s">
        <v>178</v>
      </c>
      <c r="E29" s="23"/>
      <c r="F29" s="22"/>
      <c r="G29" s="24"/>
      <c r="H29" s="22"/>
    </row>
    <row r="30" ht="45.5" customHeight="1" spans="1:8" x14ac:dyDescent="0.25">
      <c r="A30" s="25" t="s">
        <v>179</v>
      </c>
      <c r="B30" s="8" t="s">
        <v>180</v>
      </c>
      <c r="C30" s="8" t="s">
        <v>181</v>
      </c>
      <c r="D30" s="8" t="s">
        <v>182</v>
      </c>
      <c r="E30" s="26"/>
      <c r="F30" s="8"/>
      <c r="G30" s="27"/>
      <c r="H30" s="8"/>
    </row>
    <row r="31" ht="32" customHeight="1" spans="1:8" x14ac:dyDescent="0.25">
      <c r="A31" s="21" t="s">
        <v>183</v>
      </c>
      <c r="B31" s="22" t="s">
        <v>184</v>
      </c>
      <c r="C31" s="22" t="s">
        <v>185</v>
      </c>
      <c r="D31" s="22" t="s">
        <v>186</v>
      </c>
      <c r="E31" s="23"/>
      <c r="F31" s="22"/>
      <c r="G31" s="24"/>
      <c r="H31" s="22"/>
    </row>
    <row r="32" ht="32" customHeight="1" spans="1:8" x14ac:dyDescent="0.25">
      <c r="A32" s="25" t="s">
        <v>187</v>
      </c>
      <c r="B32" s="8" t="s">
        <v>188</v>
      </c>
      <c r="C32" s="8" t="s">
        <v>189</v>
      </c>
      <c r="D32" s="8" t="s">
        <v>190</v>
      </c>
      <c r="E32" s="26"/>
      <c r="F32" s="8"/>
      <c r="G32" s="27"/>
      <c r="H32" s="8"/>
    </row>
    <row r="33" ht="32" customHeight="1" spans="1:8" x14ac:dyDescent="0.25">
      <c r="A33" s="21" t="s">
        <v>191</v>
      </c>
      <c r="B33" s="22" t="s">
        <v>192</v>
      </c>
      <c r="C33" s="22" t="s">
        <v>193</v>
      </c>
      <c r="D33" s="22" t="s">
        <v>194</v>
      </c>
      <c r="E33" s="23"/>
      <c r="F33" s="22"/>
      <c r="G33" s="24"/>
      <c r="H33" s="22"/>
    </row>
    <row r="34" ht="32" customHeight="1" spans="1:8" x14ac:dyDescent="0.25">
      <c r="A34" s="25" t="s">
        <v>195</v>
      </c>
      <c r="B34" s="8" t="s">
        <v>196</v>
      </c>
      <c r="C34" s="8" t="s">
        <v>197</v>
      </c>
      <c r="D34" s="8" t="s">
        <v>198</v>
      </c>
      <c r="E34" s="26"/>
      <c r="F34" s="8"/>
      <c r="G34" s="27"/>
      <c r="H34" s="8"/>
    </row>
    <row r="35" ht="30" customHeight="1" spans="1:8" x14ac:dyDescent="0.25">
      <c r="A35" s="21" t="s">
        <v>199</v>
      </c>
      <c r="B35" s="22" t="s">
        <v>200</v>
      </c>
      <c r="C35" s="22" t="s">
        <v>201</v>
      </c>
      <c r="D35" s="22" t="s">
        <v>202</v>
      </c>
      <c r="E35" s="23"/>
      <c r="F35" s="22"/>
      <c r="G35" s="24"/>
      <c r="H35" s="22"/>
    </row>
  </sheetData>
  <autoFilter ref="A4:H35"/>
  <mergeCells count="2">
    <mergeCell ref="A1:H1"/>
    <mergeCell ref="A2:H2"/>
  </mergeCells>
  <conditionalFormatting sqref="E5:E35">
    <cfRule type="expression" dxfId="0" priority="1">
      <formula>AND(ISNUMBER(E5),E5=0)</formula>
    </cfRule>
    <cfRule type="expression" dxfId="1" priority="2">
      <formula>AND(ISNUMBER(E5),E5=1)</formula>
    </cfRule>
    <cfRule type="expression" dxfId="2" priority="3">
      <formula>AND(ISNUMBER(E5),E5=2)</formula>
    </cfRule>
    <cfRule type="expression" dxfId="3" priority="4">
      <formula>AND(ISNUMBER(E5),E5=3)</formula>
    </cfRule>
  </conditionalFormatting>
  <dataValidations count="2">
    <dataValidation type="whole" allowBlank="1" showInputMessage="1" promptTitle="Score" prompt="0 not in place, 1 partly in place, 2 in place and documented, 3 in place and evidenced." showErrorMessage="1" errorStyle="stop" errorTitle="Enter 0, 1, 2 or 3" error="Scores run from 0 (not in place) to 3 (in place and evidenced)." sqref="E5:E35">
      <formula1>0</formula1>
      <formula2>3</formula2>
    </dataValidation>
    <dataValidation type="date" operator="greaterThan" allowBlank="1" showErrorMessage="1" errorStyle="stop" errorTitle="Enter a date" error="Enter a date, for example 30/11/2026." sqref="G5:G35">
      <formula1>36526</formula1>
    </dataValidation>
  </dataValidations>
  <printOptions horizontalCentered="1"/>
  <pageMargins left="0.4" right="0.4" top="0.6" bottom="0.6" header="0.3" footer="0.3"/>
  <pageSetup paperSize="9" orientation="landscape" fitToWidth="1" fitToHeight="0"/>
  <headerFooter>
    <oddHeader>&amp;L&amp;8ISO 22301 self-assessment checklist, version October 2026&amp;R&amp;8&amp;A</oddHeader>
    <oddFooter>&amp;L&amp;8Sovereign Secure Ltd  |  sovereignsecure.co.uk  |  +44 161 523 5276&amp;R&amp;8Page &amp;P of &amp;N</oddFooter>
  </headerFooter>
  <ignoredErrors>
    <ignoredError sqref="A1:Z300" numberStoredAsText="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template</vt:lpstr>
      <vt:lpstr>Summary</vt:lpstr>
      <vt:lpstr>Self-assessment</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22301 self-assessment checklist (ISO 22301:2019)</dc:title>
  <dc:subject>ISO 22301:2019 business continuity management system self-assessment and gap analysis checklist</dc:subject>
  <dc:description>Version October 2026. Free to use and adapt within your organisation.</dc:description>
  <cp:keywords>ISO 22301, checklist, self-assessment, gap analysis, business continuity, BCMS</cp:keywords>
  <cp:category/>
  <cp:lastModifiedBy>Sovereign Secure Ltd</cp:lastModifiedBy>
  <dcterms:created xsi:type="dcterms:W3CDTF">2026-10-13T00:00:00Z</dcterms:created>
  <dcterms:modified xsi:type="dcterms:W3CDTF">2026-10-13T00:00:00Z</dcterms:modified>
</cp:coreProperties>
</file>